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tandeh\Desktop\"/>
    </mc:Choice>
  </mc:AlternateContent>
  <bookViews>
    <workbookView xWindow="0" yWindow="0" windowWidth="14820" windowHeight="2670" activeTab="5"/>
  </bookViews>
  <sheets>
    <sheet name="1" sheetId="15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R8" i="7" l="1"/>
  <c r="N10" i="7" l="1"/>
  <c r="N8" i="7"/>
  <c r="N9" i="7"/>
  <c r="S13" i="6" l="1"/>
  <c r="G11" i="13"/>
  <c r="R10" i="7"/>
  <c r="R9" i="7"/>
  <c r="Q10" i="6"/>
  <c r="Q13" i="6" s="1"/>
  <c r="H11" i="7" l="1"/>
  <c r="R11" i="7" l="1"/>
  <c r="L8" i="7"/>
  <c r="E11" i="13" l="1"/>
  <c r="P11" i="7"/>
  <c r="N11" i="7"/>
  <c r="L9" i="7"/>
  <c r="L10" i="7"/>
  <c r="J11" i="7"/>
  <c r="L11" i="7" l="1"/>
  <c r="O13" i="6"/>
  <c r="Q12" i="6"/>
  <c r="M13" i="6"/>
  <c r="Q11" i="6" l="1"/>
  <c r="C11" i="14" l="1"/>
  <c r="E11" i="14"/>
  <c r="Q9" i="6"/>
  <c r="Q8" i="6"/>
</calcChain>
</file>

<file path=xl/sharedStrings.xml><?xml version="1.0" encoding="utf-8"?>
<sst xmlns="http://schemas.openxmlformats.org/spreadsheetml/2006/main" count="197" uniqueCount="59">
  <si>
    <t>صندوق سرمایه‌گذاری جسورانه ستاره برتر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</si>
  <si>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</si>
  <si>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</si>
  <si>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</si>
  <si>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</si>
  <si>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</si>
  <si>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</si>
  <si>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</si>
  <si>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</si>
  <si>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</si>
  <si>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</si>
  <si>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</si>
  <si>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</si>
  <si>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</si>
  <si>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</si>
  <si>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</si>
  <si>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</si>
  <si>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</si>
  <si>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</si>
  <si>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</si>
  <si>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</si>
  <si>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</si>
  <si>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</si>
  <si>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</si>
  <si>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</si>
  <si>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پارسیان میدان آرژانتین</t>
  </si>
  <si>
    <t>201-00367377-607</t>
  </si>
  <si>
    <t>حساب جاری</t>
  </si>
  <si>
    <t>1398/12/14</t>
  </si>
  <si>
    <t>401-05563449-605</t>
  </si>
  <si>
    <t>سپرده بلند مدت</t>
  </si>
  <si>
    <t>470-01000503-607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</si>
  <si>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</si>
  <si>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</si>
  <si>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</si>
  <si>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</si>
  <si>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</si>
  <si>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</si>
  <si>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</si>
  <si>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</si>
  <si>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</si>
  <si>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</si>
  <si>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</si>
  <si>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</si>
  <si>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</si>
  <si>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</si>
  <si>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</si>
  <si>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</si>
  <si>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</si>
  <si>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کسب و کار کارینگ(رایکار)</t>
  </si>
  <si>
    <t>‫صورت وضعیت پورتفوی</t>
  </si>
  <si>
    <t>‫صندوق سرمایه گذاری جسورانه ستاره برتر</t>
  </si>
  <si>
    <t>201-00685936-600</t>
  </si>
  <si>
    <t>1400/02/27</t>
  </si>
  <si>
    <t>401-05959454-605</t>
  </si>
  <si>
    <t>1400/10/30</t>
  </si>
  <si>
    <t>‫برای ماه منتهی به 1400/11/30</t>
  </si>
  <si>
    <t>1400/11/30</t>
  </si>
  <si>
    <t>برای ماه منتهی به 1400/11/30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</si>
</sst>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0"/>
      <color rgb="FF000000"/>
      <name val="B Nazanin"/>
      <charset val="178"/>
    </font>
    <font>
      <b/>
      <u/>
      <sz val="14"/>
      <color rgb="FF000000"/>
      <name val="B Nazanin"/>
      <charset val="178"/>
    </font>
    <font>
      <b/>
      <u/>
      <sz val="18"/>
      <color rgb="FF000000"/>
      <name val="B Nazanin"/>
      <charset val="178"/>
    </font>
    <font>
      <b/>
      <u/>
      <sz val="18"/>
      <name val="B Nazanin"/>
      <charset val="178"/>
    </font>
    <font>
      <sz val="11"/>
      <name val="B Nazanin"/>
      <charset val="178"/>
    </font>
    <font>
      <sz val="12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3" xfId="0" applyFont="1" applyBorder="1" applyAlignment="1">
      <alignment horizontal="center" vertical="center"/>
    </xf>
    <xf numFmtId="0" fontId="12" fillId="0" borderId="0" xfId="0" applyFont="1"/>
    <xf numFmtId="49" fontId="2" fillId="0" borderId="0" xfId="0" applyNumberFormat="1" applyFont="1"/>
    <xf numFmtId="164" fontId="2" fillId="0" borderId="0" xfId="2" applyNumberFormat="1" applyFont="1"/>
    <xf numFmtId="10" fontId="2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Fill="1"/>
    <xf numFmtId="9" fontId="2" fillId="0" borderId="0" xfId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0" fontId="12" fillId="0" borderId="0" xfId="0" applyFont="1"/>
    <xf numFmtId="3" fontId="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2</xdr:row>
      <xdr:rowOff>136525</xdr:rowOff>
    </xdr:from>
    <xdr:to>
      <xdr:col>6</xdr:col>
      <xdr:colOff>583995</xdr:colOff>
      <xdr:row>14</xdr:row>
      <xdr:rowOff>31750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444505" y="581025"/>
          <a:ext cx="2965245" cy="2562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0</xdr:rowOff>
    </xdr:from>
    <xdr:to>
      <xdr:col>0</xdr:col>
      <xdr:colOff>1367160</xdr:colOff>
      <xdr:row>3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545507" y="0"/>
          <a:ext cx="1250744" cy="1111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57150</xdr:rowOff>
    </xdr:from>
    <xdr:to>
      <xdr:col>1</xdr:col>
      <xdr:colOff>38100</xdr:colOff>
      <xdr:row>5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57625" y="57150"/>
          <a:ext cx="1419225" cy="137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0</xdr:col>
      <xdr:colOff>1428750</xdr:colOff>
      <xdr:row>4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67000" y="47625"/>
          <a:ext cx="1419225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1502709</xdr:colOff>
      <xdr:row>4</xdr:row>
      <xdr:rowOff>276225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364916" y="0"/>
          <a:ext cx="1502709" cy="1428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1085290</xdr:colOff>
      <xdr:row>3</xdr:row>
      <xdr:rowOff>238125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629935" y="247650"/>
          <a:ext cx="108529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I18"/>
  <sheetViews>
    <sheetView rightToLeft="1" zoomScaleNormal="100" workbookViewId="0">
      <selection activeCell="A18" sqref="A18:I18"/>
    </sheetView>
  </sheetViews>
  <sheetFormatPr defaultRowHeight="18"/>
  <cols>
    <col min="1" max="16384" width="9.140625" style="21"/>
  </cols>
  <sheetData>
    <row r="16" spans="1:9" ht="30">
      <c r="A16" s="30" t="s">
        <v>51</v>
      </c>
      <c r="B16" s="31"/>
      <c r="C16" s="31"/>
      <c r="D16" s="31"/>
      <c r="E16" s="31"/>
      <c r="F16" s="31"/>
      <c r="G16" s="31"/>
      <c r="H16" s="31"/>
      <c r="I16" s="31"/>
    </row>
    <row r="17" spans="1:9" ht="30">
      <c r="A17" s="30" t="s">
        <v>50</v>
      </c>
      <c r="B17" s="31"/>
      <c r="C17" s="31"/>
      <c r="D17" s="31"/>
      <c r="E17" s="31"/>
      <c r="F17" s="31"/>
      <c r="G17" s="31"/>
      <c r="H17" s="31"/>
      <c r="I17" s="31"/>
    </row>
    <row r="18" spans="1:9" ht="30">
      <c r="A18" s="30" t="s">
        <v>56</v>
      </c>
      <c r="B18" s="31"/>
      <c r="C18" s="31"/>
      <c r="D18" s="31"/>
      <c r="E18" s="31"/>
      <c r="F18" s="31"/>
      <c r="G18" s="31"/>
      <c r="H18" s="31"/>
      <c r="I18" s="31"/>
    </row>
  </sheetData>
  <mergeCells count="3">
    <mergeCell ref="A16:I16"/>
    <mergeCell ref="A17:I17"/>
    <mergeCell ref="A18:I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rightToLeft="1" zoomScaleNormal="100" zoomScaleSheetLayoutView="90" workbookViewId="0">
      <selection activeCell="A3" sqref="A3:Y3"/>
    </sheetView>
  </sheetViews>
  <sheetFormatPr defaultRowHeight="22.5"/>
  <cols>
    <col min="1" max="1" width="26.140625" style="4" customWidth="1"/>
    <col min="2" max="2" width="1" style="4" customWidth="1"/>
    <col min="3" max="3" width="6.28515625" style="4" bestFit="1" customWidth="1"/>
    <col min="4" max="4" width="2.5703125" style="4" bestFit="1" customWidth="1"/>
    <col min="5" max="5" width="14.85546875" style="4" bestFit="1" customWidth="1"/>
    <col min="6" max="6" width="1" style="4" customWidth="1"/>
    <col min="7" max="7" width="18.85546875" style="4" bestFit="1" customWidth="1"/>
    <col min="8" max="8" width="1" style="4" customWidth="1"/>
    <col min="9" max="9" width="6.28515625" style="4" bestFit="1" customWidth="1"/>
    <col min="10" max="10" width="1" style="4" customWidth="1"/>
    <col min="11" max="11" width="14.85546875" style="4" bestFit="1" customWidth="1"/>
    <col min="12" max="12" width="1" style="4" customWidth="1"/>
    <col min="13" max="13" width="6.28515625" style="4" bestFit="1" customWidth="1"/>
    <col min="14" max="14" width="1" style="4" customWidth="1"/>
    <col min="15" max="15" width="12" style="4" bestFit="1" customWidth="1"/>
    <col min="16" max="16" width="1" style="4" customWidth="1"/>
    <col min="17" max="17" width="6.28515625" style="4" bestFit="1" customWidth="1"/>
    <col min="18" max="18" width="1" style="4" customWidth="1"/>
    <col min="19" max="19" width="10.85546875" style="4" bestFit="1" customWidth="1"/>
    <col min="20" max="20" width="1" style="4" customWidth="1"/>
    <col min="21" max="21" width="14.85546875" style="4" bestFit="1" customWidth="1"/>
    <col min="22" max="22" width="1" style="4" customWidth="1"/>
    <col min="23" max="23" width="18.85546875" style="4" bestFit="1" customWidth="1"/>
    <col min="24" max="24" width="1" style="4" customWidth="1"/>
    <col min="25" max="25" width="14.5703125" style="4" customWidth="1"/>
    <col min="26" max="26" width="1" style="4" customWidth="1"/>
    <col min="27" max="27" width="9.140625" style="4" customWidth="1"/>
    <col min="28" max="31" width="9.140625" style="4"/>
    <col min="32" max="32" width="16" style="4" bestFit="1" customWidth="1"/>
    <col min="33" max="16384" width="9.140625" style="4"/>
  </cols>
  <sheetData>
    <row r="1" spans="1:25" ht="2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24">
      <c r="A2" s="32" t="s">
        <v>1</v>
      </c>
      <c r="B2" s="32"/>
      <c r="C2" s="32"/>
      <c r="D2" s="32"/>
      <c r="E2" s="32"/>
      <c r="F2" s="32" t="s">
        <v>1</v>
      </c>
      <c r="G2" s="32" t="s">
        <v>1</v>
      </c>
      <c r="H2" s="32" t="s">
        <v>1</v>
      </c>
      <c r="I2" s="32" t="s">
        <v>1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4">
      <c r="A3" s="32" t="s">
        <v>58</v>
      </c>
      <c r="B3" s="32"/>
      <c r="C3" s="32"/>
      <c r="D3" s="32"/>
      <c r="E3" s="32"/>
      <c r="F3" s="32" t="s">
        <v>2</v>
      </c>
      <c r="G3" s="32" t="s">
        <v>2</v>
      </c>
      <c r="H3" s="32" t="s">
        <v>2</v>
      </c>
      <c r="I3" s="32" t="s">
        <v>2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5" spans="1:25" ht="24">
      <c r="A5" s="37" t="s">
        <v>3</v>
      </c>
      <c r="C5" s="35" t="s">
        <v>55</v>
      </c>
      <c r="D5" s="35" t="s">
        <v>4</v>
      </c>
      <c r="E5" s="35" t="s">
        <v>4</v>
      </c>
      <c r="F5" s="35" t="s">
        <v>4</v>
      </c>
      <c r="G5" s="35" t="s">
        <v>4</v>
      </c>
      <c r="I5" s="35" t="s">
        <v>5</v>
      </c>
      <c r="J5" s="35" t="s">
        <v>5</v>
      </c>
      <c r="K5" s="35" t="s">
        <v>5</v>
      </c>
      <c r="L5" s="35" t="s">
        <v>5</v>
      </c>
      <c r="M5" s="35" t="s">
        <v>5</v>
      </c>
      <c r="N5" s="35" t="s">
        <v>5</v>
      </c>
      <c r="O5" s="35" t="s">
        <v>5</v>
      </c>
      <c r="Q5" s="35" t="s">
        <v>57</v>
      </c>
      <c r="R5" s="35" t="s">
        <v>6</v>
      </c>
      <c r="S5" s="35" t="s">
        <v>6</v>
      </c>
      <c r="T5" s="35" t="s">
        <v>6</v>
      </c>
      <c r="U5" s="35" t="s">
        <v>6</v>
      </c>
      <c r="V5" s="35" t="s">
        <v>6</v>
      </c>
      <c r="W5" s="35" t="s">
        <v>6</v>
      </c>
      <c r="X5" s="35" t="s">
        <v>6</v>
      </c>
      <c r="Y5" s="35" t="s">
        <v>6</v>
      </c>
    </row>
    <row r="6" spans="1:25" ht="24">
      <c r="A6" s="37" t="s">
        <v>3</v>
      </c>
      <c r="C6" s="36" t="s">
        <v>7</v>
      </c>
      <c r="E6" s="36" t="s">
        <v>8</v>
      </c>
      <c r="G6" s="36" t="s">
        <v>9</v>
      </c>
      <c r="I6" s="35" t="s">
        <v>10</v>
      </c>
      <c r="J6" s="35" t="s">
        <v>10</v>
      </c>
      <c r="K6" s="35" t="s">
        <v>10</v>
      </c>
      <c r="M6" s="35" t="s">
        <v>11</v>
      </c>
      <c r="N6" s="35" t="s">
        <v>11</v>
      </c>
      <c r="O6" s="35" t="s">
        <v>11</v>
      </c>
      <c r="Q6" s="36" t="s">
        <v>7</v>
      </c>
      <c r="S6" s="36" t="s">
        <v>12</v>
      </c>
      <c r="U6" s="36" t="s">
        <v>8</v>
      </c>
      <c r="W6" s="36" t="s">
        <v>9</v>
      </c>
      <c r="Y6" s="33" t="s">
        <v>13</v>
      </c>
    </row>
    <row r="7" spans="1:25" ht="24">
      <c r="A7" s="37" t="s">
        <v>3</v>
      </c>
      <c r="C7" s="35" t="s">
        <v>7</v>
      </c>
      <c r="E7" s="35" t="s">
        <v>8</v>
      </c>
      <c r="G7" s="35" t="s">
        <v>9</v>
      </c>
      <c r="I7" s="35" t="s">
        <v>7</v>
      </c>
      <c r="K7" s="35" t="s">
        <v>8</v>
      </c>
      <c r="M7" s="35" t="s">
        <v>7</v>
      </c>
      <c r="O7" s="35" t="s">
        <v>14</v>
      </c>
      <c r="Q7" s="35" t="s">
        <v>7</v>
      </c>
      <c r="S7" s="35" t="s">
        <v>12</v>
      </c>
      <c r="U7" s="35" t="s">
        <v>8</v>
      </c>
      <c r="W7" s="35" t="s">
        <v>9</v>
      </c>
      <c r="Y7" s="34" t="s">
        <v>13</v>
      </c>
    </row>
    <row r="8" spans="1:25" ht="24.75" thickBot="1">
      <c r="A8" s="5" t="s">
        <v>49</v>
      </c>
      <c r="B8" s="5"/>
      <c r="C8" s="5">
        <v>0</v>
      </c>
      <c r="D8" s="5"/>
      <c r="E8" s="12">
        <v>25000000000</v>
      </c>
      <c r="F8" s="5"/>
      <c r="G8" s="12">
        <v>25000000000</v>
      </c>
      <c r="H8" s="5"/>
      <c r="I8" s="12">
        <v>0</v>
      </c>
      <c r="J8" s="5"/>
      <c r="K8" s="12">
        <v>0</v>
      </c>
      <c r="L8" s="5"/>
      <c r="M8" s="12">
        <v>0</v>
      </c>
      <c r="N8" s="5"/>
      <c r="O8" s="12">
        <v>0</v>
      </c>
      <c r="P8" s="5"/>
      <c r="Q8" s="12">
        <v>0</v>
      </c>
      <c r="R8" s="5"/>
      <c r="S8" s="12">
        <v>0</v>
      </c>
      <c r="T8" s="5"/>
      <c r="U8" s="12">
        <v>25000000000</v>
      </c>
      <c r="V8" s="5"/>
      <c r="W8" s="12">
        <v>25000000000</v>
      </c>
      <c r="X8" s="5"/>
      <c r="Y8" s="15">
        <v>0.1</v>
      </c>
    </row>
    <row r="9" spans="1:25" ht="24.75" thickTop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1">
    <mergeCell ref="A5:A7"/>
    <mergeCell ref="C6:C7"/>
    <mergeCell ref="E6:E7"/>
    <mergeCell ref="G6:G7"/>
    <mergeCell ref="C5:G5"/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rintOptions horizontalCentered="1"/>
  <pageMargins left="0" right="0" top="0.75" bottom="0.75" header="0.3" footer="0.3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9"/>
  <sheetViews>
    <sheetView rightToLeft="1" zoomScale="115" zoomScaleNormal="115" zoomScaleSheetLayoutView="100" workbookViewId="0">
      <selection activeCell="Q10" sqref="Q10"/>
    </sheetView>
  </sheetViews>
  <sheetFormatPr defaultRowHeight="18.75"/>
  <cols>
    <col min="1" max="1" width="24.8554687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18.85546875" style="1" bestFit="1" customWidth="1"/>
    <col min="22" max="16384" width="9.140625" style="1"/>
  </cols>
  <sheetData>
    <row r="2" spans="1:25" ht="2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5" ht="2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5" ht="24">
      <c r="A4" s="38" t="s">
        <v>58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6" spans="1:25" ht="24">
      <c r="A6" s="40" t="s">
        <v>17</v>
      </c>
      <c r="B6" s="6"/>
      <c r="C6" s="39" t="s">
        <v>18</v>
      </c>
      <c r="D6" s="39" t="s">
        <v>18</v>
      </c>
      <c r="E6" s="39" t="s">
        <v>18</v>
      </c>
      <c r="F6" s="39" t="s">
        <v>18</v>
      </c>
      <c r="G6" s="39" t="s">
        <v>18</v>
      </c>
      <c r="H6" s="39" t="s">
        <v>18</v>
      </c>
      <c r="I6" s="39" t="s">
        <v>18</v>
      </c>
      <c r="J6" s="6"/>
      <c r="K6" s="39" t="s">
        <v>55</v>
      </c>
      <c r="L6" s="6"/>
      <c r="M6" s="39" t="s">
        <v>5</v>
      </c>
      <c r="N6" s="39" t="s">
        <v>5</v>
      </c>
      <c r="O6" s="39" t="s">
        <v>5</v>
      </c>
      <c r="P6" s="6"/>
      <c r="Q6" s="39" t="s">
        <v>57</v>
      </c>
      <c r="R6" s="39" t="s">
        <v>6</v>
      </c>
      <c r="S6" s="39" t="s">
        <v>6</v>
      </c>
    </row>
    <row r="7" spans="1:25" ht="24">
      <c r="A7" s="39" t="s">
        <v>17</v>
      </c>
      <c r="B7" s="6"/>
      <c r="C7" s="39" t="s">
        <v>19</v>
      </c>
      <c r="D7" s="6"/>
      <c r="E7" s="39" t="s">
        <v>20</v>
      </c>
      <c r="F7" s="6"/>
      <c r="G7" s="39" t="s">
        <v>21</v>
      </c>
      <c r="H7" s="6"/>
      <c r="I7" s="39" t="s">
        <v>15</v>
      </c>
      <c r="J7" s="6"/>
      <c r="K7" s="39" t="s">
        <v>22</v>
      </c>
      <c r="L7" s="6"/>
      <c r="M7" s="39" t="s">
        <v>23</v>
      </c>
      <c r="N7" s="6"/>
      <c r="O7" s="39" t="s">
        <v>24</v>
      </c>
      <c r="P7" s="6"/>
      <c r="Q7" s="39" t="s">
        <v>22</v>
      </c>
      <c r="R7" s="6"/>
      <c r="S7" s="39" t="s">
        <v>16</v>
      </c>
    </row>
    <row r="8" spans="1:25" ht="21">
      <c r="A8" s="2" t="s">
        <v>25</v>
      </c>
      <c r="C8" s="1" t="s">
        <v>26</v>
      </c>
      <c r="E8" s="1" t="s">
        <v>27</v>
      </c>
      <c r="G8" s="10" t="s">
        <v>28</v>
      </c>
      <c r="I8" s="1">
        <v>0</v>
      </c>
      <c r="K8" s="3">
        <v>80000</v>
      </c>
      <c r="M8" s="3">
        <v>0</v>
      </c>
      <c r="O8" s="3">
        <v>0</v>
      </c>
      <c r="Q8" s="3">
        <f>K8+M8-O8</f>
        <v>80000</v>
      </c>
      <c r="S8" s="27">
        <v>0</v>
      </c>
      <c r="Y8" s="16"/>
    </row>
    <row r="9" spans="1:25" ht="21">
      <c r="A9" s="2" t="s">
        <v>25</v>
      </c>
      <c r="C9" s="1" t="s">
        <v>29</v>
      </c>
      <c r="E9" s="1" t="s">
        <v>30</v>
      </c>
      <c r="G9" s="10" t="s">
        <v>28</v>
      </c>
      <c r="I9" s="1">
        <v>19</v>
      </c>
      <c r="K9" s="3">
        <v>100000000000</v>
      </c>
      <c r="M9" s="3">
        <v>0</v>
      </c>
      <c r="O9" s="3">
        <v>0</v>
      </c>
      <c r="Q9" s="3">
        <f t="shared" ref="Q9" si="0">K9+M9-O9</f>
        <v>100000000000</v>
      </c>
      <c r="S9" s="27">
        <v>0.4</v>
      </c>
    </row>
    <row r="10" spans="1:25" ht="21">
      <c r="A10" s="2" t="s">
        <v>25</v>
      </c>
      <c r="C10" s="1" t="s">
        <v>31</v>
      </c>
      <c r="E10" s="1" t="s">
        <v>32</v>
      </c>
      <c r="G10" s="10" t="s">
        <v>28</v>
      </c>
      <c r="I10" s="1">
        <v>0</v>
      </c>
      <c r="K10" s="17">
        <v>14806395158</v>
      </c>
      <c r="L10" s="16"/>
      <c r="M10" s="17">
        <v>3297231982</v>
      </c>
      <c r="N10" s="16"/>
      <c r="O10" s="17">
        <v>5198058306</v>
      </c>
      <c r="P10" s="16"/>
      <c r="Q10" s="17">
        <f>K10+M10-O10</f>
        <v>12905568834</v>
      </c>
      <c r="R10" s="16"/>
      <c r="S10" s="27">
        <v>0.06</v>
      </c>
      <c r="U10" s="23"/>
    </row>
    <row r="11" spans="1:25" ht="21">
      <c r="A11" s="2" t="s">
        <v>25</v>
      </c>
      <c r="C11" s="22" t="s">
        <v>52</v>
      </c>
      <c r="E11" s="1" t="s">
        <v>27</v>
      </c>
      <c r="G11" s="10" t="s">
        <v>53</v>
      </c>
      <c r="I11" s="1">
        <v>0</v>
      </c>
      <c r="K11" s="17">
        <v>20000000</v>
      </c>
      <c r="L11" s="16"/>
      <c r="M11" s="17">
        <v>0</v>
      </c>
      <c r="N11" s="16"/>
      <c r="O11" s="17">
        <v>0</v>
      </c>
      <c r="P11" s="16"/>
      <c r="Q11" s="17">
        <f>K11+M11-O11</f>
        <v>20000000</v>
      </c>
      <c r="R11" s="16"/>
      <c r="S11" s="27">
        <v>0</v>
      </c>
    </row>
    <row r="12" spans="1:25" ht="21">
      <c r="A12" s="2" t="s">
        <v>25</v>
      </c>
      <c r="C12" s="22" t="s">
        <v>54</v>
      </c>
      <c r="E12" s="1" t="s">
        <v>30</v>
      </c>
      <c r="I12" s="1">
        <v>18</v>
      </c>
      <c r="K12" s="17">
        <v>110000000000</v>
      </c>
      <c r="L12" s="16"/>
      <c r="M12" s="17">
        <v>0</v>
      </c>
      <c r="N12" s="16"/>
      <c r="O12" s="17">
        <v>0</v>
      </c>
      <c r="P12" s="16"/>
      <c r="Q12" s="17">
        <f>K12+M12-O12</f>
        <v>110000000000</v>
      </c>
      <c r="R12" s="16"/>
      <c r="S12" s="27">
        <v>0.44</v>
      </c>
    </row>
    <row r="13" spans="1:25" ht="19.5" thickBot="1">
      <c r="K13" s="13">
        <v>228097043080</v>
      </c>
      <c r="M13" s="13">
        <f>SUM(M8:M12)</f>
        <v>3297231982</v>
      </c>
      <c r="O13" s="13">
        <f>SUM(O8:O12)</f>
        <v>5198058306</v>
      </c>
      <c r="Q13" s="13">
        <f>SUM(Q8:Q12)</f>
        <v>222925648834</v>
      </c>
      <c r="S13" s="24">
        <f>S8+S9+S10+S11+S12</f>
        <v>0.9</v>
      </c>
    </row>
    <row r="14" spans="1:25" ht="19.5" thickTop="1"/>
    <row r="17" spans="13:19">
      <c r="M17" s="3"/>
      <c r="S17" s="3"/>
    </row>
    <row r="19" spans="13:19">
      <c r="M19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rintOptions horizontalCentered="1"/>
  <pageMargins left="0.2" right="0.2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"/>
  <sheetViews>
    <sheetView rightToLeft="1" topLeftCell="A2" zoomScaleNormal="100" workbookViewId="0">
      <selection activeCell="R8" sqref="R8:R10"/>
    </sheetView>
  </sheetViews>
  <sheetFormatPr defaultRowHeight="18.75"/>
  <cols>
    <col min="1" max="1" width="24.85546875" style="1" bestFit="1" customWidth="1"/>
    <col min="2" max="2" width="1" style="1" customWidth="1"/>
    <col min="3" max="3" width="11.7109375" style="1" customWidth="1"/>
    <col min="4" max="4" width="1.140625" style="1" customWidth="1"/>
    <col min="5" max="5" width="1" style="1" customWidth="1"/>
    <col min="6" max="6" width="11.570312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5.85546875" style="1" bestFit="1" customWidth="1"/>
    <col min="11" max="11" width="1" style="1" customWidth="1"/>
    <col min="12" max="12" width="16.1406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6.140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24" ht="2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4" ht="24">
      <c r="A3" s="38" t="s">
        <v>33</v>
      </c>
      <c r="B3" s="38"/>
      <c r="C3" s="38"/>
      <c r="D3" s="38" t="s">
        <v>33</v>
      </c>
      <c r="E3" s="38" t="s">
        <v>33</v>
      </c>
      <c r="F3" s="38" t="s">
        <v>33</v>
      </c>
      <c r="G3" s="38" t="s">
        <v>33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4" ht="24">
      <c r="A4" s="38" t="s">
        <v>58</v>
      </c>
      <c r="B4" s="38"/>
      <c r="C4" s="38"/>
      <c r="D4" s="38" t="s">
        <v>2</v>
      </c>
      <c r="E4" s="38" t="s">
        <v>2</v>
      </c>
      <c r="F4" s="38" t="s">
        <v>2</v>
      </c>
      <c r="G4" s="38" t="s">
        <v>2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24" ht="22.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4" ht="24">
      <c r="A6" s="39" t="s">
        <v>34</v>
      </c>
      <c r="B6" s="39" t="s">
        <v>34</v>
      </c>
      <c r="C6" s="39" t="s">
        <v>34</v>
      </c>
      <c r="D6" s="39" t="s">
        <v>34</v>
      </c>
      <c r="E6" s="39" t="s">
        <v>34</v>
      </c>
      <c r="F6" s="39" t="s">
        <v>34</v>
      </c>
      <c r="G6" s="6"/>
      <c r="H6" s="39" t="s">
        <v>35</v>
      </c>
      <c r="I6" s="39" t="s">
        <v>35</v>
      </c>
      <c r="J6" s="39" t="s">
        <v>35</v>
      </c>
      <c r="K6" s="39" t="s">
        <v>35</v>
      </c>
      <c r="L6" s="39" t="s">
        <v>35</v>
      </c>
      <c r="M6" s="6"/>
      <c r="N6" s="39" t="s">
        <v>36</v>
      </c>
      <c r="O6" s="39" t="s">
        <v>36</v>
      </c>
      <c r="P6" s="39" t="s">
        <v>36</v>
      </c>
      <c r="Q6" s="39" t="s">
        <v>36</v>
      </c>
      <c r="R6" s="39" t="s">
        <v>36</v>
      </c>
    </row>
    <row r="7" spans="1:24" ht="47.25" customHeight="1">
      <c r="A7" s="41" t="s">
        <v>37</v>
      </c>
      <c r="B7" s="6"/>
      <c r="C7" s="42" t="s">
        <v>38</v>
      </c>
      <c r="D7" s="8"/>
      <c r="E7" s="6"/>
      <c r="F7" s="39" t="s">
        <v>15</v>
      </c>
      <c r="G7" s="6"/>
      <c r="H7" s="39" t="s">
        <v>39</v>
      </c>
      <c r="I7" s="6"/>
      <c r="J7" s="39" t="s">
        <v>40</v>
      </c>
      <c r="K7" s="6"/>
      <c r="L7" s="39" t="s">
        <v>41</v>
      </c>
      <c r="M7" s="6"/>
      <c r="N7" s="25" t="s">
        <v>39</v>
      </c>
      <c r="O7" s="6"/>
      <c r="P7" s="25" t="s">
        <v>40</v>
      </c>
      <c r="Q7" s="6"/>
      <c r="R7" s="39" t="s">
        <v>41</v>
      </c>
    </row>
    <row r="8" spans="1:24" ht="21">
      <c r="A8" s="2" t="s">
        <v>25</v>
      </c>
      <c r="C8" s="9">
        <v>13</v>
      </c>
      <c r="F8" s="1">
        <v>19</v>
      </c>
      <c r="H8" s="11">
        <v>1561643820</v>
      </c>
      <c r="I8" s="7"/>
      <c r="J8" s="11">
        <v>0</v>
      </c>
      <c r="K8" s="7"/>
      <c r="L8" s="11">
        <f>H8-J8</f>
        <v>1561643820</v>
      </c>
      <c r="M8" s="7"/>
      <c r="N8" s="11">
        <f>15931327064+L8</f>
        <v>17492970884</v>
      </c>
      <c r="O8" s="7"/>
      <c r="P8" s="28">
        <v>6298081</v>
      </c>
      <c r="Q8" s="7"/>
      <c r="R8" s="11">
        <f>N8-P8</f>
        <v>17486672803</v>
      </c>
      <c r="X8" s="16"/>
    </row>
    <row r="9" spans="1:24" ht="21">
      <c r="A9" s="2" t="s">
        <v>25</v>
      </c>
      <c r="C9" s="9">
        <v>13</v>
      </c>
      <c r="F9" s="1">
        <v>0</v>
      </c>
      <c r="H9" s="11">
        <v>108190886</v>
      </c>
      <c r="I9" s="7"/>
      <c r="J9" s="11">
        <v>0</v>
      </c>
      <c r="K9" s="7"/>
      <c r="L9" s="11">
        <f t="shared" ref="L9:L10" si="0">H9-J9</f>
        <v>108190886</v>
      </c>
      <c r="M9" s="7"/>
      <c r="N9" s="11">
        <f>2172801912+H9</f>
        <v>2280992798</v>
      </c>
      <c r="O9" s="7"/>
      <c r="P9" s="28">
        <v>0</v>
      </c>
      <c r="Q9" s="7"/>
      <c r="R9" s="11">
        <f>N9-P9</f>
        <v>2280992798</v>
      </c>
    </row>
    <row r="10" spans="1:24" ht="21">
      <c r="A10" s="2" t="s">
        <v>25</v>
      </c>
      <c r="C10" s="9">
        <v>10</v>
      </c>
      <c r="F10" s="1">
        <v>18</v>
      </c>
      <c r="H10" s="11">
        <v>1627397250</v>
      </c>
      <c r="I10" s="7"/>
      <c r="J10" s="11">
        <v>0</v>
      </c>
      <c r="K10" s="7"/>
      <c r="L10" s="11">
        <f t="shared" si="0"/>
        <v>1627397250</v>
      </c>
      <c r="M10" s="7"/>
      <c r="N10" s="11">
        <f>12802167711+H10</f>
        <v>14429564961</v>
      </c>
      <c r="O10" s="7"/>
      <c r="P10" s="28">
        <v>5275294</v>
      </c>
      <c r="Q10" s="7"/>
      <c r="R10" s="11">
        <f>N10-P10</f>
        <v>14424289667</v>
      </c>
    </row>
    <row r="11" spans="1:24" ht="19.5" thickBot="1">
      <c r="H11" s="14">
        <f>SUM(H8:H10)</f>
        <v>3297231956</v>
      </c>
      <c r="J11" s="14">
        <f>SUM(J8:J10)</f>
        <v>0</v>
      </c>
      <c r="L11" s="14">
        <f>SUM(L8:L10)</f>
        <v>3297231956</v>
      </c>
      <c r="N11" s="14">
        <f>SUM(N8:N10)</f>
        <v>34203528643</v>
      </c>
      <c r="P11" s="29">
        <f>SUM(P8:P10)</f>
        <v>11573375</v>
      </c>
      <c r="R11" s="14">
        <f>SUM(R8:R10)</f>
        <v>34191955268</v>
      </c>
    </row>
    <row r="12" spans="1:24" ht="19.5" thickTop="1"/>
    <row r="13" spans="1:24">
      <c r="N13" s="3"/>
    </row>
    <row r="14" spans="1:24">
      <c r="N14" s="3"/>
    </row>
    <row r="16" spans="1:24">
      <c r="N16" s="11"/>
    </row>
    <row r="17" spans="14:14">
      <c r="N17" s="11"/>
    </row>
    <row r="18" spans="14:14">
      <c r="N18" s="11"/>
    </row>
  </sheetData>
  <mergeCells count="13">
    <mergeCell ref="A2:R2"/>
    <mergeCell ref="A3:R3"/>
    <mergeCell ref="A4:R4"/>
    <mergeCell ref="R7"/>
    <mergeCell ref="N6:R6"/>
    <mergeCell ref="H7"/>
    <mergeCell ref="J7"/>
    <mergeCell ref="L7"/>
    <mergeCell ref="H6:L6"/>
    <mergeCell ref="A7"/>
    <mergeCell ref="C7"/>
    <mergeCell ref="F7"/>
    <mergeCell ref="A6:F6"/>
  </mergeCells>
  <printOptions horizontalCentered="1"/>
  <pageMargins left="0" right="0" top="0.75" bottom="0.75" header="0.3" footer="0.3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rightToLeft="1" zoomScaleNormal="100" workbookViewId="0">
      <selection activeCell="G11" sqref="G11"/>
    </sheetView>
  </sheetViews>
  <sheetFormatPr defaultRowHeight="18.75"/>
  <cols>
    <col min="1" max="1" width="24.5703125" style="1" customWidth="1"/>
    <col min="2" max="2" width="1" style="1" customWidth="1"/>
    <col min="3" max="3" width="23.140625" style="1" customWidth="1"/>
    <col min="4" max="4" width="1" style="1" customWidth="1"/>
    <col min="5" max="5" width="32.5703125" style="1" bestFit="1" customWidth="1"/>
    <col min="6" max="6" width="1" style="1" customWidth="1"/>
    <col min="7" max="7" width="39.140625" style="1" customWidth="1"/>
    <col min="8" max="9" width="1" style="1" customWidth="1"/>
    <col min="10" max="10" width="17.42578125" style="1" customWidth="1"/>
    <col min="11" max="16384" width="9.140625" style="1"/>
  </cols>
  <sheetData>
    <row r="2" spans="1:22" ht="24">
      <c r="A2" s="38" t="s">
        <v>0</v>
      </c>
      <c r="B2" s="38"/>
      <c r="C2" s="38"/>
      <c r="D2" s="38"/>
      <c r="E2" s="38"/>
      <c r="F2" s="38"/>
      <c r="G2" s="38"/>
      <c r="H2" s="38"/>
    </row>
    <row r="3" spans="1:22" ht="24">
      <c r="A3" s="38" t="s">
        <v>33</v>
      </c>
      <c r="B3" s="38" t="s">
        <v>33</v>
      </c>
      <c r="C3" s="38"/>
      <c r="D3" s="38" t="s">
        <v>33</v>
      </c>
      <c r="E3" s="38" t="s">
        <v>33</v>
      </c>
      <c r="F3" s="38" t="s">
        <v>33</v>
      </c>
      <c r="G3" s="38"/>
      <c r="H3" s="38"/>
    </row>
    <row r="4" spans="1:22" ht="24">
      <c r="A4" s="38" t="s">
        <v>58</v>
      </c>
      <c r="B4" s="38" t="s">
        <v>2</v>
      </c>
      <c r="C4" s="38"/>
      <c r="D4" s="38" t="s">
        <v>2</v>
      </c>
      <c r="E4" s="38" t="s">
        <v>2</v>
      </c>
      <c r="F4" s="38" t="s">
        <v>2</v>
      </c>
      <c r="G4" s="38"/>
      <c r="H4" s="38"/>
    </row>
    <row r="5" spans="1:22" ht="22.5">
      <c r="A5" s="6"/>
      <c r="B5" s="6"/>
      <c r="C5" s="6"/>
      <c r="D5" s="6"/>
      <c r="E5" s="6"/>
      <c r="F5" s="6"/>
      <c r="G5" s="6"/>
      <c r="H5" s="6"/>
    </row>
    <row r="6" spans="1:22" ht="24">
      <c r="A6" s="39" t="s">
        <v>43</v>
      </c>
      <c r="B6" s="39" t="s">
        <v>43</v>
      </c>
      <c r="C6" s="39" t="s">
        <v>43</v>
      </c>
      <c r="D6" s="6"/>
      <c r="E6" s="39" t="s">
        <v>35</v>
      </c>
      <c r="F6" s="40" t="s">
        <v>35</v>
      </c>
      <c r="G6" s="20" t="s">
        <v>36</v>
      </c>
      <c r="H6" s="18"/>
    </row>
    <row r="7" spans="1:22" ht="33.75" customHeight="1">
      <c r="A7" s="39" t="s">
        <v>44</v>
      </c>
      <c r="B7" s="6"/>
      <c r="C7" s="39" t="s">
        <v>19</v>
      </c>
      <c r="D7" s="6"/>
      <c r="E7" s="39" t="s">
        <v>45</v>
      </c>
      <c r="F7" s="19"/>
      <c r="G7" s="39" t="s">
        <v>45</v>
      </c>
      <c r="H7" s="6"/>
    </row>
    <row r="8" spans="1:22" ht="21">
      <c r="A8" s="2" t="s">
        <v>25</v>
      </c>
      <c r="C8" s="1" t="s">
        <v>29</v>
      </c>
      <c r="E8" s="9">
        <v>1561643820</v>
      </c>
      <c r="F8" s="10"/>
      <c r="G8" s="9">
        <v>17486672803</v>
      </c>
      <c r="H8" s="10"/>
      <c r="V8" s="16"/>
    </row>
    <row r="9" spans="1:22" ht="21">
      <c r="A9" s="2" t="s">
        <v>25</v>
      </c>
      <c r="C9" s="1" t="s">
        <v>31</v>
      </c>
      <c r="E9" s="9">
        <v>108190886</v>
      </c>
      <c r="F9" s="10"/>
      <c r="G9" s="9">
        <v>2280992798</v>
      </c>
      <c r="H9" s="10"/>
    </row>
    <row r="10" spans="1:22" ht="21">
      <c r="A10" s="2" t="s">
        <v>25</v>
      </c>
      <c r="C10" s="22" t="s">
        <v>54</v>
      </c>
      <c r="E10" s="9">
        <v>1627397250</v>
      </c>
      <c r="F10" s="10"/>
      <c r="G10" s="9">
        <v>14424289667</v>
      </c>
      <c r="H10" s="10"/>
    </row>
    <row r="11" spans="1:22" ht="19.5" thickBot="1">
      <c r="E11" s="14">
        <f>SUM(E8:E10)</f>
        <v>3297231956</v>
      </c>
      <c r="G11" s="14">
        <f>SUM(G8:G10)</f>
        <v>34191955268</v>
      </c>
    </row>
    <row r="12" spans="1:22" ht="19.5" thickTop="1"/>
    <row r="13" spans="1:22">
      <c r="D13" s="26"/>
      <c r="E13" s="26"/>
      <c r="F13" s="26"/>
      <c r="G13" s="26"/>
    </row>
    <row r="14" spans="1:22">
      <c r="D14" s="26"/>
      <c r="E14" s="26"/>
      <c r="F14" s="26"/>
      <c r="G14" s="26"/>
    </row>
    <row r="15" spans="1:22">
      <c r="D15" s="26"/>
      <c r="E15" s="26"/>
      <c r="F15" s="26"/>
      <c r="G15" s="26"/>
    </row>
    <row r="16" spans="1:22">
      <c r="D16" s="26"/>
      <c r="E16" s="26"/>
      <c r="F16" s="26"/>
      <c r="G16" s="26"/>
    </row>
    <row r="17" spans="4:7">
      <c r="D17" s="26"/>
      <c r="E17" s="26"/>
      <c r="F17" s="26"/>
      <c r="G17" s="26"/>
    </row>
    <row r="18" spans="4:7">
      <c r="D18" s="26"/>
      <c r="E18" s="26"/>
      <c r="F18" s="26"/>
      <c r="G18" s="26"/>
    </row>
    <row r="19" spans="4:7">
      <c r="D19" s="26"/>
      <c r="E19" s="26"/>
      <c r="F19" s="26"/>
      <c r="G19" s="26"/>
    </row>
    <row r="20" spans="4:7">
      <c r="D20" s="26"/>
      <c r="E20" s="26"/>
      <c r="F20" s="26"/>
      <c r="G20" s="26"/>
    </row>
    <row r="21" spans="4:7">
      <c r="D21" s="26"/>
      <c r="E21" s="26"/>
      <c r="F21" s="26"/>
      <c r="G21" s="26"/>
    </row>
    <row r="22" spans="4:7">
      <c r="D22" s="26"/>
      <c r="E22" s="26"/>
      <c r="F22" s="26"/>
      <c r="G22" s="26"/>
    </row>
    <row r="23" spans="4:7">
      <c r="D23" s="26"/>
      <c r="E23" s="26"/>
      <c r="F23" s="26"/>
      <c r="G23" s="26"/>
    </row>
    <row r="24" spans="4:7">
      <c r="D24" s="26"/>
      <c r="E24" s="26"/>
      <c r="F24" s="26"/>
      <c r="G24" s="26"/>
    </row>
    <row r="25" spans="4:7">
      <c r="D25" s="26"/>
      <c r="E25" s="26"/>
      <c r="F25" s="26"/>
      <c r="G25" s="26"/>
    </row>
    <row r="26" spans="4:7">
      <c r="D26" s="26"/>
      <c r="E26" s="26"/>
      <c r="F26" s="26"/>
      <c r="G26" s="26"/>
    </row>
    <row r="27" spans="4:7">
      <c r="D27" s="26"/>
      <c r="E27" s="26"/>
      <c r="F27" s="26"/>
      <c r="G27" s="26"/>
    </row>
  </sheetData>
  <mergeCells count="9">
    <mergeCell ref="A2:H2"/>
    <mergeCell ref="A3:H3"/>
    <mergeCell ref="A4:H4"/>
    <mergeCell ref="G7"/>
    <mergeCell ref="A7"/>
    <mergeCell ref="C7"/>
    <mergeCell ref="A6:C6"/>
    <mergeCell ref="E7"/>
    <mergeCell ref="E6:F6"/>
  </mergeCells>
  <printOptions horizontalCentered="1"/>
  <pageMargins left="0" right="0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2"/>
  <sheetViews>
    <sheetView rightToLeft="1" tabSelected="1" view="pageBreakPreview" zoomScaleNormal="100" zoomScaleSheetLayoutView="100" workbookViewId="0">
      <selection activeCell="H16" sqref="H16"/>
    </sheetView>
  </sheetViews>
  <sheetFormatPr defaultRowHeight="18.75"/>
  <cols>
    <col min="1" max="1" width="50.42578125" style="1" customWidth="1"/>
    <col min="2" max="2" width="1" style="1" customWidth="1"/>
    <col min="3" max="3" width="17.42578125" style="1" customWidth="1"/>
    <col min="4" max="4" width="1" style="1" customWidth="1"/>
    <col min="5" max="5" width="26.28515625" style="1" customWidth="1"/>
    <col min="6" max="6" width="1" style="1" customWidth="1"/>
    <col min="7" max="16384" width="9.140625" style="1"/>
  </cols>
  <sheetData>
    <row r="2" spans="1:24" ht="30">
      <c r="A2" s="43" t="s">
        <v>0</v>
      </c>
      <c r="B2" s="43"/>
      <c r="C2" s="43"/>
      <c r="D2" s="43"/>
      <c r="E2" s="43"/>
    </row>
    <row r="3" spans="1:24" ht="30">
      <c r="A3" s="43" t="s">
        <v>33</v>
      </c>
      <c r="B3" s="43" t="s">
        <v>33</v>
      </c>
      <c r="C3" s="43" t="s">
        <v>33</v>
      </c>
      <c r="D3" s="43" t="s">
        <v>33</v>
      </c>
      <c r="E3" s="43"/>
    </row>
    <row r="4" spans="1:24" ht="30">
      <c r="A4" s="43" t="s">
        <v>58</v>
      </c>
      <c r="B4" s="43" t="s">
        <v>2</v>
      </c>
      <c r="C4" s="43" t="s">
        <v>2</v>
      </c>
      <c r="D4" s="43" t="s">
        <v>2</v>
      </c>
      <c r="E4" s="43"/>
    </row>
    <row r="6" spans="1:24" ht="30">
      <c r="A6" s="44" t="s">
        <v>46</v>
      </c>
      <c r="C6" s="45" t="s">
        <v>35</v>
      </c>
      <c r="E6" s="45" t="s">
        <v>57</v>
      </c>
    </row>
    <row r="7" spans="1:24" ht="30">
      <c r="A7" s="45" t="s">
        <v>46</v>
      </c>
      <c r="C7" s="45" t="s">
        <v>22</v>
      </c>
      <c r="E7" s="45" t="s">
        <v>22</v>
      </c>
    </row>
    <row r="8" spans="1:24" ht="21">
      <c r="A8" s="2" t="s">
        <v>46</v>
      </c>
      <c r="C8" s="9">
        <v>0</v>
      </c>
      <c r="D8" s="10"/>
      <c r="E8" s="9">
        <v>0</v>
      </c>
      <c r="X8" s="16"/>
    </row>
    <row r="9" spans="1:24" ht="21">
      <c r="A9" s="2" t="s">
        <v>47</v>
      </c>
      <c r="C9" s="11">
        <v>0</v>
      </c>
      <c r="D9" s="7"/>
      <c r="E9" s="11">
        <v>6263828</v>
      </c>
    </row>
    <row r="10" spans="1:24" ht="21">
      <c r="A10" s="2" t="s">
        <v>48</v>
      </c>
      <c r="C10" s="11">
        <v>0</v>
      </c>
      <c r="D10" s="7"/>
      <c r="E10" s="11">
        <v>0</v>
      </c>
    </row>
    <row r="11" spans="1:24" ht="21.75" thickBot="1">
      <c r="A11" s="2" t="s">
        <v>42</v>
      </c>
      <c r="C11" s="14">
        <f>SUM(C8:C10)</f>
        <v>0</v>
      </c>
      <c r="D11" s="7"/>
      <c r="E11" s="14">
        <f>SUM(E8:E10)</f>
        <v>6263828</v>
      </c>
    </row>
    <row r="12" spans="1:24" ht="19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rintOptions horizontalCentered="1"/>
  <pageMargins left="0" right="0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Tandeh</dc:creator>
  <cp:lastModifiedBy>Mohammad Tandeh</cp:lastModifiedBy>
  <cp:lastPrinted>2021-08-28T14:39:30Z</cp:lastPrinted>
  <dcterms:created xsi:type="dcterms:W3CDTF">2021-03-30T09:23:31Z</dcterms:created>
  <dcterms:modified xsi:type="dcterms:W3CDTF">2022-02-22T09:44:25Z</dcterms:modified>
</cp:coreProperties>
</file>